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540"/>
  </bookViews>
  <sheets>
    <sheet name="Budget 2017 for web" sheetId="1" r:id="rId1"/>
  </sheets>
  <definedNames>
    <definedName name="_xlnm.Print_Area" localSheetId="0">'Budget 2017 for web'!$A$2:$I$48</definedName>
  </definedNames>
  <calcPr calcId="125725"/>
</workbook>
</file>

<file path=xl/calcChain.xml><?xml version="1.0" encoding="utf-8"?>
<calcChain xmlns="http://schemas.openxmlformats.org/spreadsheetml/2006/main">
  <c r="D44" i="1"/>
  <c r="I39"/>
  <c r="D39"/>
  <c r="B39"/>
  <c r="G34"/>
  <c r="I33"/>
  <c r="I46" s="1"/>
  <c r="B33"/>
  <c r="G32"/>
  <c r="D26"/>
  <c r="D33" s="1"/>
  <c r="D46" s="1"/>
  <c r="G10"/>
  <c r="D9"/>
  <c r="I5"/>
  <c r="I11" s="1"/>
  <c r="D5"/>
  <c r="B5"/>
  <c r="B11" s="1"/>
  <c r="D11" l="1"/>
  <c r="D48" s="1"/>
  <c r="I48"/>
  <c r="B46"/>
  <c r="B48" s="1"/>
</calcChain>
</file>

<file path=xl/sharedStrings.xml><?xml version="1.0" encoding="utf-8"?>
<sst xmlns="http://schemas.openxmlformats.org/spreadsheetml/2006/main" count="46" uniqueCount="42">
  <si>
    <t>Operating Revenues</t>
  </si>
  <si>
    <t>2016 Budget</t>
  </si>
  <si>
    <t>2016 Actuals</t>
  </si>
  <si>
    <t>Approved 2017 Budget</t>
  </si>
  <si>
    <t>Yearly Dues</t>
  </si>
  <si>
    <t>CD Interest</t>
  </si>
  <si>
    <t>Statement Fees</t>
  </si>
  <si>
    <t>Donations</t>
  </si>
  <si>
    <t>Fines/Interest on late dues</t>
  </si>
  <si>
    <t>Electric</t>
  </si>
  <si>
    <t>Interest Income (Sav/Check)</t>
  </si>
  <si>
    <t>G T</t>
  </si>
  <si>
    <t>Donations/Plans Fee</t>
  </si>
  <si>
    <t>CL Don</t>
  </si>
  <si>
    <t>Total Revenues</t>
  </si>
  <si>
    <t>Operating Costs</t>
  </si>
  <si>
    <t>Insurance Fees</t>
  </si>
  <si>
    <t>Legal Fees</t>
  </si>
  <si>
    <t>Financial Review Fee</t>
  </si>
  <si>
    <t>Income Tax</t>
  </si>
  <si>
    <t>Dues/Subscriptions</t>
  </si>
  <si>
    <t>Office Supplies/Admin</t>
  </si>
  <si>
    <t>Postage/Box Rent</t>
  </si>
  <si>
    <t>Printing/Repro</t>
  </si>
  <si>
    <t>Architectural Committee's</t>
  </si>
  <si>
    <t>Electric, Water, Phone</t>
  </si>
  <si>
    <t xml:space="preserve">Web Page </t>
  </si>
  <si>
    <t>Golden Light String Contest</t>
  </si>
  <si>
    <t>Gr Thimb</t>
  </si>
  <si>
    <t>Green Thumb Contest</t>
  </si>
  <si>
    <t>Other (Shred-It Day)</t>
  </si>
  <si>
    <t>Other  (Hay Ride)</t>
  </si>
  <si>
    <t>Subtotal Operating Exp</t>
  </si>
  <si>
    <t xml:space="preserve">Maintenance </t>
  </si>
  <si>
    <t>Minor Repair</t>
  </si>
  <si>
    <t>Grounds Maintenance</t>
  </si>
  <si>
    <t>Snow Removal</t>
  </si>
  <si>
    <t>Subtotal Maintenance</t>
  </si>
  <si>
    <t>Capital Projects</t>
  </si>
  <si>
    <t>Master Plan</t>
  </si>
  <si>
    <t>Yearly Expenses</t>
  </si>
  <si>
    <t>Net For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</si>
</sst>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43" fontId="1" fillId="0" borderId="0" xfId="1"/>
    <xf numFmtId="43" fontId="1" fillId="0" borderId="0" xfId="1" applyFill="1"/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43" fontId="2" fillId="0" borderId="0" xfId="1" quotePrefix="1" applyFont="1" applyFill="1" applyAlignment="1">
      <alignment horizontal="center" wrapText="1"/>
    </xf>
    <xf numFmtId="43" fontId="2" fillId="0" borderId="1" xfId="1" quotePrefix="1" applyFont="1" applyFill="1" applyBorder="1" applyAlignment="1">
      <alignment horizontal="right" wrapText="1"/>
    </xf>
    <xf numFmtId="43" fontId="2" fillId="0" borderId="0" xfId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3" fontId="1" fillId="0" borderId="0" xfId="1" applyFill="1" applyBorder="1"/>
    <xf numFmtId="43" fontId="1" fillId="0" borderId="2" xfId="1" applyFill="1" applyBorder="1"/>
    <xf numFmtId="43" fontId="2" fillId="0" borderId="0" xfId="1" applyFont="1" applyFill="1"/>
    <xf numFmtId="43" fontId="2" fillId="0" borderId="0" xfId="0" applyNumberFormat="1" applyFont="1" applyFill="1"/>
    <xf numFmtId="0" fontId="3" fillId="0" borderId="0" xfId="0" applyFont="1"/>
    <xf numFmtId="43" fontId="3" fillId="0" borderId="0" xfId="1" applyFont="1"/>
    <xf numFmtId="0" fontId="2" fillId="0" borderId="0" xfId="0" applyFont="1"/>
    <xf numFmtId="43" fontId="2" fillId="0" borderId="0" xfId="1" applyFont="1"/>
    <xf numFmtId="0" fontId="0" fillId="0" borderId="0" xfId="0" applyFill="1" applyBorder="1"/>
    <xf numFmtId="43" fontId="0" fillId="0" borderId="0" xfId="0" applyNumberFormat="1" applyFill="1"/>
    <xf numFmtId="43" fontId="0" fillId="0" borderId="0" xfId="1" applyFont="1" applyFill="1"/>
    <xf numFmtId="0" fontId="0" fillId="0" borderId="0" xfId="0" applyBorder="1"/>
    <xf numFmtId="43" fontId="1" fillId="0" borderId="0" xfId="1" applyFont="1" applyFill="1" applyBorder="1"/>
    <xf numFmtId="43" fontId="0" fillId="0" borderId="0" xfId="0" applyNumberFormat="1" applyFill="1" applyBorder="1"/>
    <xf numFmtId="43" fontId="1" fillId="0" borderId="0" xfId="1" applyBorder="1"/>
    <xf numFmtId="43" fontId="2" fillId="0" borderId="0" xfId="1" applyFont="1" applyFill="1" applyBorder="1" applyAlignment="1">
      <alignment horizontal="left"/>
    </xf>
    <xf numFmtId="43" fontId="1" fillId="0" borderId="0" xfId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left"/>
    </xf>
    <xf numFmtId="43" fontId="1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Normal="100" workbookViewId="0">
      <selection activeCell="I5" sqref="I5"/>
    </sheetView>
  </sheetViews>
  <sheetFormatPr defaultRowHeight="12.75"/>
  <cols>
    <col min="1" max="1" width="27.5703125" style="1" customWidth="1"/>
    <col min="2" max="2" width="16.140625" style="3" customWidth="1"/>
    <col min="3" max="3" width="3.28515625" style="3" customWidth="1"/>
    <col min="4" max="4" width="14.42578125" style="3" customWidth="1"/>
    <col min="5" max="5" width="4.5703125" style="3" customWidth="1"/>
    <col min="6" max="6" width="0" style="1" hidden="1" customWidth="1"/>
    <col min="7" max="7" width="12.28515625" style="1" hidden="1" customWidth="1"/>
    <col min="8" max="8" width="0" style="1" hidden="1" customWidth="1"/>
    <col min="9" max="9" width="16" style="1" customWidth="1"/>
    <col min="10" max="10" width="9.140625" style="1"/>
    <col min="12" max="12" width="12" customWidth="1"/>
    <col min="15" max="15" width="12.28515625" style="2" customWidth="1"/>
  </cols>
  <sheetData>
    <row r="1" spans="1:15" ht="13.5" customHeight="1">
      <c r="B1" s="1"/>
      <c r="C1" s="1"/>
      <c r="D1" s="1"/>
      <c r="E1" s="1"/>
    </row>
    <row r="2" spans="1:15" ht="13.5" customHeight="1"/>
    <row r="3" spans="1:15" ht="30.75" customHeight="1">
      <c r="A3" s="4" t="s">
        <v>0</v>
      </c>
      <c r="B3" s="5" t="s">
        <v>1</v>
      </c>
      <c r="C3" s="6"/>
      <c r="D3" s="7" t="s">
        <v>2</v>
      </c>
      <c r="E3" s="8"/>
      <c r="F3" s="10"/>
      <c r="G3" s="10"/>
      <c r="H3" s="10"/>
      <c r="I3" s="9" t="s">
        <v>3</v>
      </c>
    </row>
    <row r="4" spans="1:15">
      <c r="B4" s="1"/>
    </row>
    <row r="5" spans="1:15">
      <c r="A5" s="1" t="s">
        <v>4</v>
      </c>
      <c r="B5" s="3">
        <f>(483*50)</f>
        <v>24150</v>
      </c>
      <c r="D5" s="3">
        <f>20730.08+2035</f>
        <v>22765.08</v>
      </c>
      <c r="I5" s="3">
        <f>(483*50)+(25*483)</f>
        <v>36225</v>
      </c>
    </row>
    <row r="6" spans="1:15">
      <c r="A6" s="1" t="s">
        <v>5</v>
      </c>
      <c r="B6" s="3">
        <v>0</v>
      </c>
      <c r="D6" s="3">
        <v>0</v>
      </c>
      <c r="I6" s="3">
        <v>0</v>
      </c>
    </row>
    <row r="7" spans="1:15">
      <c r="A7" s="1" t="s">
        <v>6</v>
      </c>
      <c r="B7" s="3">
        <v>400</v>
      </c>
      <c r="D7" s="3">
        <v>500</v>
      </c>
      <c r="G7" s="1" t="s">
        <v>7</v>
      </c>
      <c r="I7" s="3">
        <v>400</v>
      </c>
    </row>
    <row r="8" spans="1:15">
      <c r="A8" s="1" t="s">
        <v>8</v>
      </c>
      <c r="B8" s="3">
        <v>0</v>
      </c>
      <c r="D8" s="3">
        <v>169.28</v>
      </c>
      <c r="G8" s="1">
        <v>225</v>
      </c>
      <c r="H8" s="1" t="s">
        <v>9</v>
      </c>
      <c r="I8" s="3">
        <v>100</v>
      </c>
    </row>
    <row r="9" spans="1:15">
      <c r="A9" s="1" t="s">
        <v>10</v>
      </c>
      <c r="B9" s="3">
        <v>100</v>
      </c>
      <c r="C9" s="11"/>
      <c r="D9" s="3">
        <f>14.38+77.08</f>
        <v>91.46</v>
      </c>
      <c r="G9" s="1">
        <v>20</v>
      </c>
      <c r="H9" s="1" t="s">
        <v>11</v>
      </c>
      <c r="I9" s="3">
        <v>100</v>
      </c>
    </row>
    <row r="10" spans="1:15" ht="13.5" thickBot="1">
      <c r="A10" s="1" t="s">
        <v>12</v>
      </c>
      <c r="B10" s="12">
        <v>0</v>
      </c>
      <c r="C10" s="11"/>
      <c r="D10" s="12">
        <v>0</v>
      </c>
      <c r="G10" s="1">
        <f>400-255</f>
        <v>145</v>
      </c>
      <c r="H10" s="1" t="s">
        <v>13</v>
      </c>
      <c r="I10" s="12">
        <v>0</v>
      </c>
    </row>
    <row r="11" spans="1:15" s="17" customFormat="1" ht="22.5" customHeight="1">
      <c r="A11" s="4" t="s">
        <v>14</v>
      </c>
      <c r="B11" s="13">
        <f>SUM(B5:B10)</f>
        <v>24650</v>
      </c>
      <c r="C11" s="13"/>
      <c r="D11" s="13">
        <f>SUM(D5:D10)</f>
        <v>23525.82</v>
      </c>
      <c r="E11" s="13"/>
      <c r="F11" s="4"/>
      <c r="G11" s="14"/>
      <c r="H11" s="4"/>
      <c r="I11" s="13">
        <f>SUM(I5:I10)</f>
        <v>36825</v>
      </c>
      <c r="J11" s="4"/>
      <c r="K11" s="15"/>
      <c r="L11" s="15"/>
      <c r="M11" s="15"/>
      <c r="N11" s="15"/>
      <c r="O11" s="16"/>
    </row>
    <row r="12" spans="1:15" ht="8.25" customHeight="1">
      <c r="B12" s="1"/>
    </row>
    <row r="13" spans="1:15">
      <c r="B13" s="1"/>
    </row>
    <row r="14" spans="1:15">
      <c r="B14" s="1"/>
    </row>
    <row r="15" spans="1:15" ht="27.75" customHeight="1">
      <c r="A15" s="4" t="s">
        <v>15</v>
      </c>
      <c r="B15" s="5" t="s">
        <v>1</v>
      </c>
      <c r="C15" s="6"/>
      <c r="D15" s="7" t="s">
        <v>2</v>
      </c>
      <c r="E15" s="8"/>
      <c r="I15" s="9" t="s">
        <v>3</v>
      </c>
    </row>
    <row r="16" spans="1:15">
      <c r="B16" s="1"/>
    </row>
    <row r="17" spans="1:15" ht="13.5" customHeight="1">
      <c r="A17" s="1" t="s">
        <v>16</v>
      </c>
      <c r="B17" s="3">
        <v>3700</v>
      </c>
      <c r="D17" s="3">
        <v>3709</v>
      </c>
      <c r="I17" s="3">
        <v>3750</v>
      </c>
    </row>
    <row r="18" spans="1:15" ht="13.5" customHeight="1">
      <c r="A18" s="1" t="s">
        <v>17</v>
      </c>
      <c r="B18" s="3">
        <v>1500</v>
      </c>
      <c r="D18" s="3">
        <v>1525.43</v>
      </c>
      <c r="I18" s="3">
        <v>1500</v>
      </c>
    </row>
    <row r="19" spans="1:15" ht="13.5" customHeight="1">
      <c r="A19" s="1" t="s">
        <v>18</v>
      </c>
      <c r="B19" s="3">
        <v>1000</v>
      </c>
      <c r="D19" s="3">
        <v>0</v>
      </c>
      <c r="I19" s="3">
        <v>1000</v>
      </c>
    </row>
    <row r="20" spans="1:15" ht="13.5" customHeight="1">
      <c r="A20" s="1" t="s">
        <v>19</v>
      </c>
      <c r="B20" s="3">
        <v>50</v>
      </c>
      <c r="D20" s="3">
        <v>0</v>
      </c>
      <c r="I20" s="3">
        <v>0</v>
      </c>
    </row>
    <row r="21" spans="1:15" ht="13.5" customHeight="1">
      <c r="A21" s="1" t="s">
        <v>20</v>
      </c>
      <c r="B21" s="3">
        <v>75</v>
      </c>
      <c r="D21" s="3">
        <v>75</v>
      </c>
      <c r="I21" s="3">
        <v>75</v>
      </c>
    </row>
    <row r="22" spans="1:15" ht="13.5" customHeight="1">
      <c r="A22" s="1" t="s">
        <v>21</v>
      </c>
      <c r="B22" s="3">
        <v>1400</v>
      </c>
      <c r="D22" s="3">
        <v>2408.86</v>
      </c>
      <c r="I22" s="3">
        <v>2500</v>
      </c>
    </row>
    <row r="23" spans="1:15" ht="13.5" customHeight="1">
      <c r="A23" s="1" t="s">
        <v>22</v>
      </c>
      <c r="B23" s="3">
        <v>1400</v>
      </c>
      <c r="D23" s="3">
        <v>1608</v>
      </c>
      <c r="I23" s="3">
        <v>1500</v>
      </c>
    </row>
    <row r="24" spans="1:15" ht="13.5" customHeight="1">
      <c r="A24" s="1" t="s">
        <v>23</v>
      </c>
      <c r="B24" s="3">
        <v>500</v>
      </c>
      <c r="D24" s="3">
        <v>328.98</v>
      </c>
      <c r="I24" s="3">
        <v>500</v>
      </c>
    </row>
    <row r="25" spans="1:15" ht="13.5" customHeight="1">
      <c r="A25" s="1" t="s">
        <v>24</v>
      </c>
      <c r="B25" s="3">
        <v>50</v>
      </c>
      <c r="D25" s="3">
        <v>0</v>
      </c>
      <c r="I25" s="3">
        <v>50</v>
      </c>
    </row>
    <row r="26" spans="1:15" ht="13.5" customHeight="1">
      <c r="A26" s="1" t="s">
        <v>25</v>
      </c>
      <c r="B26" s="3">
        <v>1400</v>
      </c>
      <c r="D26" s="3">
        <f>884.05+531.32</f>
        <v>1415.37</v>
      </c>
      <c r="I26" s="3">
        <v>1430</v>
      </c>
    </row>
    <row r="27" spans="1:15" ht="13.5" customHeight="1">
      <c r="A27" s="1" t="s">
        <v>26</v>
      </c>
      <c r="B27" s="3">
        <v>1100</v>
      </c>
      <c r="D27" s="3">
        <v>914</v>
      </c>
      <c r="I27" s="3">
        <v>800</v>
      </c>
    </row>
    <row r="28" spans="1:15" ht="13.5" customHeight="1">
      <c r="A28" s="1" t="s">
        <v>27</v>
      </c>
      <c r="B28" s="3">
        <v>500</v>
      </c>
      <c r="D28" s="3">
        <v>400</v>
      </c>
      <c r="G28" s="1" t="s">
        <v>28</v>
      </c>
      <c r="I28" s="3">
        <v>500</v>
      </c>
    </row>
    <row r="29" spans="1:15" ht="13.5" customHeight="1">
      <c r="A29" s="1" t="s">
        <v>29</v>
      </c>
      <c r="B29" s="3">
        <v>500</v>
      </c>
      <c r="D29" s="3">
        <v>400</v>
      </c>
      <c r="G29" s="1">
        <v>380</v>
      </c>
      <c r="I29" s="3">
        <v>550</v>
      </c>
    </row>
    <row r="30" spans="1:15" ht="13.5" customHeight="1">
      <c r="A30" s="1" t="s">
        <v>30</v>
      </c>
      <c r="B30" s="3">
        <v>550</v>
      </c>
      <c r="D30" s="3">
        <v>540</v>
      </c>
      <c r="G30" s="1">
        <v>113.64</v>
      </c>
      <c r="I30" s="3">
        <v>550</v>
      </c>
    </row>
    <row r="31" spans="1:15" ht="13.5" customHeight="1" thickBot="1">
      <c r="A31" s="1" t="s">
        <v>31</v>
      </c>
      <c r="B31" s="12">
        <v>700</v>
      </c>
      <c r="C31" s="11"/>
      <c r="D31" s="12">
        <v>800</v>
      </c>
      <c r="G31" s="1">
        <v>20</v>
      </c>
      <c r="I31" s="12">
        <v>800</v>
      </c>
    </row>
    <row r="32" spans="1:15" s="17" customFormat="1">
      <c r="A32" s="1"/>
      <c r="B32" s="1"/>
      <c r="C32" s="3"/>
      <c r="D32" s="3"/>
      <c r="E32" s="3"/>
      <c r="F32" s="4"/>
      <c r="G32" s="4">
        <f>SUM(G29:G31)</f>
        <v>513.64</v>
      </c>
      <c r="H32" s="4"/>
      <c r="I32" s="1"/>
      <c r="J32" s="4"/>
      <c r="O32" s="18"/>
    </row>
    <row r="33" spans="1:10">
      <c r="A33" s="4" t="s">
        <v>32</v>
      </c>
      <c r="B33" s="14">
        <f>SUM(B17:B31)</f>
        <v>14425</v>
      </c>
      <c r="C33" s="13"/>
      <c r="D33" s="14">
        <f>SUM(D17:D31)</f>
        <v>14124.64</v>
      </c>
      <c r="E33" s="14"/>
      <c r="I33" s="14">
        <f>SUM(I17:I31)</f>
        <v>15505</v>
      </c>
    </row>
    <row r="34" spans="1:10">
      <c r="B34" s="1"/>
      <c r="G34" s="1">
        <f>58*12</f>
        <v>696</v>
      </c>
    </row>
    <row r="35" spans="1:10">
      <c r="A35" s="4" t="s">
        <v>33</v>
      </c>
      <c r="B35" s="1"/>
    </row>
    <row r="36" spans="1:10">
      <c r="A36" s="1" t="s">
        <v>34</v>
      </c>
      <c r="B36" s="3">
        <v>1225</v>
      </c>
      <c r="D36" s="3">
        <v>386.96</v>
      </c>
      <c r="I36" s="3">
        <v>3000</v>
      </c>
    </row>
    <row r="37" spans="1:10">
      <c r="A37" s="1" t="s">
        <v>35</v>
      </c>
      <c r="B37" s="3">
        <v>7000</v>
      </c>
      <c r="D37" s="3">
        <v>5225</v>
      </c>
      <c r="F37" s="19"/>
      <c r="G37" s="19"/>
      <c r="H37" s="19"/>
      <c r="I37" s="3">
        <v>15920</v>
      </c>
    </row>
    <row r="38" spans="1:10" s="17" customFormat="1" ht="14.25" customHeight="1" thickBot="1">
      <c r="A38" s="1" t="s">
        <v>36</v>
      </c>
      <c r="B38" s="12">
        <v>2000</v>
      </c>
      <c r="C38" s="11"/>
      <c r="D38" s="12">
        <v>2310</v>
      </c>
      <c r="E38" s="11"/>
      <c r="F38" s="4"/>
      <c r="G38" s="4"/>
      <c r="H38" s="4"/>
      <c r="I38" s="12">
        <v>2400</v>
      </c>
      <c r="J38" s="4"/>
    </row>
    <row r="39" spans="1:10" s="17" customFormat="1" ht="14.25" customHeight="1">
      <c r="A39" s="4" t="s">
        <v>37</v>
      </c>
      <c r="B39" s="14">
        <f>SUM(B36:B38)</f>
        <v>10225</v>
      </c>
      <c r="C39" s="13"/>
      <c r="D39" s="14">
        <f>SUM(D36:D38)</f>
        <v>7921.96</v>
      </c>
      <c r="E39" s="14"/>
      <c r="F39" s="4"/>
      <c r="G39" s="4"/>
      <c r="H39" s="4"/>
      <c r="I39" s="14">
        <f>SUM(I36:I38)</f>
        <v>21320</v>
      </c>
      <c r="J39" s="4"/>
    </row>
    <row r="40" spans="1:10" ht="12.75" hidden="1" customHeight="1">
      <c r="A40" s="4"/>
      <c r="B40" s="14"/>
      <c r="C40" s="13"/>
      <c r="D40" s="14"/>
      <c r="E40" s="14"/>
      <c r="I40" s="14"/>
    </row>
    <row r="41" spans="1:10" hidden="1">
      <c r="A41" s="4" t="s">
        <v>38</v>
      </c>
      <c r="B41" s="1"/>
      <c r="F41" s="19"/>
      <c r="G41" s="19"/>
      <c r="H41" s="19"/>
    </row>
    <row r="42" spans="1:10" hidden="1">
      <c r="A42" s="1" t="s">
        <v>39</v>
      </c>
      <c r="B42" s="11"/>
      <c r="C42" s="11"/>
      <c r="D42" s="11"/>
      <c r="E42" s="11"/>
      <c r="F42" s="19"/>
      <c r="G42" s="19"/>
      <c r="H42" s="19"/>
      <c r="I42" s="11"/>
    </row>
    <row r="43" spans="1:10" ht="13.5" hidden="1" thickBot="1">
      <c r="A43" s="1" t="s">
        <v>38</v>
      </c>
      <c r="B43" s="11"/>
      <c r="C43" s="11"/>
      <c r="D43" s="12"/>
      <c r="E43" s="11"/>
      <c r="I43" s="11"/>
    </row>
    <row r="44" spans="1:10" ht="14.25" customHeight="1">
      <c r="B44" s="20"/>
      <c r="D44" s="3">
        <f>SUM(D42:D43)</f>
        <v>0</v>
      </c>
      <c r="I44" s="20"/>
    </row>
    <row r="45" spans="1:10" ht="12.75" customHeight="1">
      <c r="B45" s="19"/>
      <c r="C45" s="11"/>
      <c r="D45" s="11"/>
      <c r="I45" s="19"/>
    </row>
    <row r="46" spans="1:10" ht="12.75" customHeight="1">
      <c r="A46" s="1" t="s">
        <v>40</v>
      </c>
      <c r="B46" s="13">
        <f>+B39+B33+B44</f>
        <v>24650</v>
      </c>
      <c r="C46" s="13"/>
      <c r="D46" s="13">
        <f>+D39+D33+D44</f>
        <v>22046.6</v>
      </c>
      <c r="I46" s="13">
        <f>+I39+I33+I44</f>
        <v>36825</v>
      </c>
    </row>
    <row r="47" spans="1:10" ht="12.75" customHeight="1">
      <c r="B47" s="1"/>
    </row>
    <row r="48" spans="1:10" s="22" customFormat="1" ht="12.75" customHeight="1">
      <c r="A48" s="21" t="s">
        <v>41</v>
      </c>
      <c r="B48" s="20">
        <f>B46-B11</f>
        <v>0</v>
      </c>
      <c r="C48" s="20"/>
      <c r="D48" s="20">
        <f>D11-D46</f>
        <v>1479.2200000000012</v>
      </c>
      <c r="E48" s="3"/>
      <c r="F48" s="19"/>
      <c r="G48" s="19"/>
      <c r="H48" s="19"/>
      <c r="I48" s="20">
        <f>I46-I11</f>
        <v>0</v>
      </c>
      <c r="J48" s="19"/>
    </row>
    <row r="49" spans="1:15" s="22" customFormat="1">
      <c r="A49" s="23"/>
      <c r="B49" s="24"/>
      <c r="C49" s="11"/>
      <c r="D49" s="11"/>
      <c r="E49" s="11"/>
      <c r="F49" s="19"/>
      <c r="G49" s="19"/>
      <c r="H49" s="19"/>
      <c r="I49" s="24"/>
      <c r="J49" s="19"/>
      <c r="O49" s="25"/>
    </row>
    <row r="50" spans="1:15" s="22" customFormat="1">
      <c r="A50" s="23"/>
      <c r="B50" s="11"/>
      <c r="C50" s="11"/>
      <c r="D50" s="11"/>
      <c r="E50" s="11"/>
      <c r="F50" s="19"/>
      <c r="G50" s="19"/>
      <c r="H50" s="19"/>
      <c r="I50" s="19"/>
      <c r="J50" s="19"/>
      <c r="O50" s="25"/>
    </row>
    <row r="51" spans="1:15" s="22" customFormat="1">
      <c r="A51" s="26"/>
      <c r="B51" s="11"/>
      <c r="C51" s="11"/>
      <c r="D51" s="11"/>
      <c r="E51" s="11"/>
      <c r="F51" s="19"/>
      <c r="G51" s="19"/>
      <c r="H51" s="19"/>
      <c r="I51" s="19"/>
      <c r="J51" s="19"/>
      <c r="O51" s="25"/>
    </row>
    <row r="52" spans="1:15" s="22" customFormat="1">
      <c r="A52" s="27"/>
      <c r="B52" s="11"/>
      <c r="C52" s="11"/>
      <c r="D52" s="11"/>
      <c r="E52" s="19"/>
      <c r="F52" s="19"/>
      <c r="G52" s="19"/>
      <c r="H52" s="19"/>
      <c r="I52" s="19"/>
      <c r="J52" s="19"/>
      <c r="K52" s="17"/>
      <c r="L52" s="17"/>
      <c r="M52" s="17"/>
      <c r="N52" s="17"/>
      <c r="O52" s="18"/>
    </row>
    <row r="53" spans="1:15">
      <c r="A53" s="27"/>
      <c r="B53" s="11"/>
      <c r="C53" s="11"/>
      <c r="D53" s="11"/>
      <c r="I53" s="19"/>
      <c r="K53" s="17"/>
      <c r="L53" s="17"/>
      <c r="M53" s="17"/>
      <c r="N53" s="17"/>
      <c r="O53" s="18"/>
    </row>
    <row r="54" spans="1:15">
      <c r="A54" s="28"/>
    </row>
    <row r="55" spans="1:15">
      <c r="A55" s="3"/>
    </row>
    <row r="56" spans="1:15">
      <c r="A56" s="29"/>
    </row>
    <row r="57" spans="1:15">
      <c r="A57" s="3"/>
    </row>
    <row r="58" spans="1:15">
      <c r="A58" s="28"/>
    </row>
    <row r="59" spans="1:15">
      <c r="A59" s="28"/>
    </row>
    <row r="60" spans="1:15">
      <c r="A60" s="28"/>
    </row>
    <row r="61" spans="1:15">
      <c r="A61" s="28"/>
    </row>
    <row r="62" spans="1:15">
      <c r="A62" s="3"/>
      <c r="K62" s="22"/>
      <c r="L62" s="22"/>
      <c r="M62" s="22"/>
      <c r="N62" s="22"/>
      <c r="O62" s="25"/>
    </row>
    <row r="63" spans="1:15">
      <c r="A63" s="30"/>
    </row>
    <row r="64" spans="1:15">
      <c r="A64" s="3"/>
    </row>
    <row r="65" spans="1:1">
      <c r="A65" s="30"/>
    </row>
    <row r="66" spans="1:1">
      <c r="A66" s="3"/>
    </row>
    <row r="67" spans="1:1">
      <c r="A67" s="3"/>
    </row>
    <row r="68" spans="1:1">
      <c r="A68" s="3"/>
    </row>
    <row r="69" spans="1:1">
      <c r="A69" s="30"/>
    </row>
    <row r="70" spans="1:1">
      <c r="A70" s="30"/>
    </row>
    <row r="71" spans="1:1">
      <c r="A71" s="3"/>
    </row>
    <row r="72" spans="1:1">
      <c r="A72" s="3"/>
    </row>
    <row r="73" spans="1:1">
      <c r="A73" s="13"/>
    </row>
  </sheetData>
  <printOptions horizontalCentered="1"/>
  <pageMargins left="0.44" right="0.46" top="1.44" bottom="0.67" header="0.5" footer="0.5"/>
  <pageSetup scale="99" orientation="portrait" horizontalDpi="300" r:id="rId1"/>
  <headerFooter alignWithMargins="0">
    <oddHeader xml:space="preserve">&amp;C&amp;"Arial,Bold"&amp;16Gleneagle North Homeowners
 Association Annual Meeting
Budget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2017 for web</vt:lpstr>
      <vt:lpstr>'Budget 2017 for web'!Print_Area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2016-12-13T05:18:11Z</dcterms:created>
  <dcterms:modified xsi:type="dcterms:W3CDTF">2016-12-13T05:19:25Z</dcterms:modified>
</cp:coreProperties>
</file>